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2593C214-D1A9-4CE3-8E5A-16B5B874CB6B}" xr6:coauthVersionLast="47" xr6:coauthVersionMax="47" xr10:uidLastSave="{00000000-0000-0000-0000-000000000000}"/>
  <bookViews>
    <workbookView xWindow="-108" yWindow="-108" windowWidth="23256" windowHeight="13896" xr2:uid="{3266EBEE-7162-4262-AE63-C1CCAF371AC4}"/>
  </bookViews>
  <sheets>
    <sheet name="78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E42" i="1"/>
  <c r="D42" i="1"/>
  <c r="K41" i="1"/>
  <c r="J41" i="1"/>
  <c r="H41" i="1"/>
  <c r="F41" i="1"/>
  <c r="C41" i="1"/>
  <c r="B41" i="1"/>
  <c r="K40" i="1"/>
  <c r="J40" i="1"/>
  <c r="H40" i="1"/>
  <c r="F40" i="1"/>
  <c r="C40" i="1"/>
  <c r="B40" i="1"/>
  <c r="K39" i="1"/>
  <c r="J39" i="1"/>
  <c r="H39" i="1"/>
  <c r="F39" i="1"/>
  <c r="C39" i="1"/>
  <c r="B39" i="1"/>
  <c r="K38" i="1"/>
  <c r="J38" i="1"/>
  <c r="H38" i="1"/>
  <c r="F38" i="1"/>
  <c r="C38" i="1"/>
  <c r="B38" i="1"/>
  <c r="K37" i="1"/>
  <c r="J37" i="1"/>
  <c r="H37" i="1"/>
  <c r="F37" i="1"/>
  <c r="C37" i="1"/>
  <c r="B37" i="1"/>
  <c r="K36" i="1"/>
  <c r="J36" i="1"/>
  <c r="H36" i="1"/>
  <c r="F36" i="1"/>
  <c r="C36" i="1"/>
  <c r="B36" i="1"/>
  <c r="K35" i="1"/>
  <c r="J35" i="1"/>
  <c r="H35" i="1"/>
  <c r="F35" i="1"/>
  <c r="C35" i="1"/>
  <c r="B35" i="1"/>
  <c r="K34" i="1"/>
  <c r="J34" i="1"/>
  <c r="H34" i="1"/>
  <c r="F34" i="1"/>
  <c r="L34" i="1" s="1"/>
  <c r="C34" i="1"/>
  <c r="B34" i="1"/>
  <c r="K33" i="1"/>
  <c r="J33" i="1"/>
  <c r="H33" i="1"/>
  <c r="F33" i="1"/>
  <c r="C33" i="1"/>
  <c r="B33" i="1"/>
  <c r="K32" i="1"/>
  <c r="J32" i="1"/>
  <c r="H32" i="1"/>
  <c r="F32" i="1"/>
  <c r="C32" i="1"/>
  <c r="B32" i="1"/>
  <c r="K31" i="1"/>
  <c r="L31" i="1" s="1"/>
  <c r="J31" i="1"/>
  <c r="H31" i="1"/>
  <c r="F31" i="1"/>
  <c r="C31" i="1"/>
  <c r="B31" i="1"/>
  <c r="K30" i="1"/>
  <c r="J30" i="1"/>
  <c r="H30" i="1"/>
  <c r="F30" i="1"/>
  <c r="C30" i="1"/>
  <c r="B30" i="1"/>
  <c r="K29" i="1"/>
  <c r="J29" i="1"/>
  <c r="H29" i="1"/>
  <c r="F29" i="1"/>
  <c r="C29" i="1"/>
  <c r="B29" i="1"/>
  <c r="K28" i="1"/>
  <c r="J28" i="1"/>
  <c r="H28" i="1"/>
  <c r="F28" i="1"/>
  <c r="C28" i="1"/>
  <c r="B28" i="1"/>
  <c r="K27" i="1"/>
  <c r="J27" i="1"/>
  <c r="H27" i="1"/>
  <c r="F27" i="1"/>
  <c r="C27" i="1"/>
  <c r="B27" i="1"/>
  <c r="K26" i="1"/>
  <c r="J26" i="1"/>
  <c r="H26" i="1"/>
  <c r="F26" i="1"/>
  <c r="L26" i="1" s="1"/>
  <c r="C26" i="1"/>
  <c r="B26" i="1"/>
  <c r="K25" i="1"/>
  <c r="J25" i="1"/>
  <c r="H25" i="1"/>
  <c r="F25" i="1"/>
  <c r="C25" i="1"/>
  <c r="B25" i="1"/>
  <c r="K24" i="1"/>
  <c r="J24" i="1"/>
  <c r="H24" i="1"/>
  <c r="F24" i="1"/>
  <c r="C24" i="1"/>
  <c r="B24" i="1"/>
  <c r="K23" i="1"/>
  <c r="L23" i="1" s="1"/>
  <c r="J23" i="1"/>
  <c r="H23" i="1"/>
  <c r="F23" i="1"/>
  <c r="C23" i="1"/>
  <c r="B23" i="1"/>
  <c r="K22" i="1"/>
  <c r="J22" i="1"/>
  <c r="H22" i="1"/>
  <c r="F22" i="1"/>
  <c r="C22" i="1"/>
  <c r="B22" i="1"/>
  <c r="K21" i="1"/>
  <c r="J21" i="1"/>
  <c r="H21" i="1"/>
  <c r="F21" i="1"/>
  <c r="C21" i="1"/>
  <c r="B21" i="1"/>
  <c r="K20" i="1"/>
  <c r="J20" i="1"/>
  <c r="H20" i="1"/>
  <c r="F20" i="1"/>
  <c r="C20" i="1"/>
  <c r="B20" i="1"/>
  <c r="K19" i="1"/>
  <c r="J19" i="1"/>
  <c r="H19" i="1"/>
  <c r="F19" i="1"/>
  <c r="C19" i="1"/>
  <c r="B19" i="1"/>
  <c r="K18" i="1"/>
  <c r="J18" i="1"/>
  <c r="H18" i="1"/>
  <c r="F18" i="1"/>
  <c r="L18" i="1" s="1"/>
  <c r="C18" i="1"/>
  <c r="B18" i="1"/>
  <c r="K17" i="1"/>
  <c r="L17" i="1" s="1"/>
  <c r="J17" i="1"/>
  <c r="H17" i="1"/>
  <c r="F17" i="1"/>
  <c r="C17" i="1"/>
  <c r="B17" i="1"/>
  <c r="K16" i="1"/>
  <c r="J16" i="1"/>
  <c r="H16" i="1"/>
  <c r="F16" i="1"/>
  <c r="C16" i="1"/>
  <c r="B16" i="1"/>
  <c r="K15" i="1"/>
  <c r="J15" i="1"/>
  <c r="H15" i="1"/>
  <c r="F15" i="1"/>
  <c r="C15" i="1"/>
  <c r="B15" i="1"/>
  <c r="K14" i="1"/>
  <c r="J14" i="1"/>
  <c r="H14" i="1"/>
  <c r="F14" i="1"/>
  <c r="C14" i="1"/>
  <c r="B14" i="1"/>
  <c r="K13" i="1"/>
  <c r="J13" i="1"/>
  <c r="H13" i="1"/>
  <c r="F13" i="1"/>
  <c r="C13" i="1"/>
  <c r="B13" i="1"/>
  <c r="K12" i="1"/>
  <c r="J12" i="1"/>
  <c r="H12" i="1"/>
  <c r="F12" i="1"/>
  <c r="C12" i="1"/>
  <c r="B12" i="1"/>
  <c r="K11" i="1"/>
  <c r="J11" i="1"/>
  <c r="H11" i="1"/>
  <c r="F11" i="1"/>
  <c r="C11" i="1"/>
  <c r="B11" i="1"/>
  <c r="J42" i="1" l="1"/>
  <c r="H42" i="1"/>
  <c r="L41" i="1"/>
  <c r="L39" i="1"/>
  <c r="L38" i="1"/>
  <c r="L25" i="1"/>
  <c r="L19" i="1"/>
  <c r="L36" i="1"/>
  <c r="L35" i="1"/>
  <c r="L33" i="1"/>
  <c r="L32" i="1"/>
  <c r="L22" i="1"/>
  <c r="L30" i="1"/>
  <c r="L29" i="1"/>
  <c r="L28" i="1"/>
  <c r="L27" i="1"/>
  <c r="L24" i="1"/>
  <c r="L21" i="1"/>
  <c r="L16" i="1"/>
  <c r="L14" i="1"/>
  <c r="L13" i="1"/>
  <c r="L12" i="1"/>
  <c r="L11" i="1"/>
  <c r="K42" i="1"/>
  <c r="F42" i="1"/>
  <c r="L40" i="1"/>
  <c r="L37" i="1"/>
  <c r="L20" i="1"/>
  <c r="L15" i="1"/>
  <c r="L42" i="1" l="1"/>
</calcChain>
</file>

<file path=xl/sharedStrings.xml><?xml version="1.0" encoding="utf-8"?>
<sst xmlns="http://schemas.openxmlformats.org/spreadsheetml/2006/main" count="20" uniqueCount="13">
  <si>
    <t>NO</t>
  </si>
  <si>
    <t>KECAMATAN</t>
  </si>
  <si>
    <t>PUSKESMAS</t>
  </si>
  <si>
    <r>
      <rPr>
        <b/>
        <sz val="12"/>
        <color theme="1"/>
        <rFont val="Arial"/>
      </rPr>
      <t xml:space="preserve">JUMLAH ESTIMASI PENDERITA HIPERTENSI BERUSIA </t>
    </r>
    <r>
      <rPr>
        <b/>
        <sz val="12"/>
        <color theme="1"/>
        <rFont val="Arial"/>
      </rPr>
      <t>≥</t>
    </r>
    <r>
      <rPr>
        <b/>
        <sz val="12"/>
        <color theme="1"/>
        <rFont val="Arial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</si>
  <si>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</si>
  <si>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</si>
  <si>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</si>
  <si>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</si>
  <si>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</si>
  <si>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</si>
  <si>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TOTAL</t>
  </si>
  <si>
    <t>Sumber: …………….. (sebutkan)</t>
  </si>
  <si>
    <t>Estimasi penderita hipertensi kabupaten/kota berdasarkan prevalensi data riset / survei terbaru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</si>
</sst>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37" fontId="2" fillId="0" borderId="12" xfId="0" applyNumberFormat="1" applyFont="1" applyBorder="1" applyAlignment="1">
      <alignment horizontal="right"/>
    </xf>
    <xf numFmtId="37" fontId="2" fillId="0" borderId="12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37" fontId="1" fillId="0" borderId="13" xfId="0" applyNumberFormat="1" applyFont="1" applyBorder="1" applyAlignment="1">
      <alignment vertical="center"/>
    </xf>
    <xf numFmtId="37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/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C6CE-B849-4EE6-9DA1-28CCEE4E212E}">
  <sheetPr>
    <tabColor rgb="FF00FF00"/>
    <pageSetUpPr fitToPage="1"/>
  </sheetPr>
  <dimension ref="A1:Z1006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36328125" customWidth="1"/>
    <col min="2" max="3" width="20" customWidth="1"/>
    <col min="4" max="12" width="12.1796875" customWidth="1"/>
    <col min="13" max="13" width="7.08984375" customWidth="1"/>
    <col min="14" max="26" width="11.08984375" customWidth="1"/>
  </cols>
  <sheetData>
    <row r="1" spans="1:26" ht="15.6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6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6" x14ac:dyDescent="0.3">
      <c r="A4" s="6"/>
      <c r="B4" s="7"/>
      <c r="C4" s="6"/>
      <c r="D4" s="6"/>
      <c r="E4" s="6"/>
      <c r="F4" s="7"/>
      <c r="G4" s="8"/>
      <c r="H4" s="6"/>
      <c r="I4" s="6"/>
      <c r="J4" s="5"/>
      <c r="K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6" x14ac:dyDescent="0.3">
      <c r="A5" s="6"/>
      <c r="B5" s="7"/>
      <c r="C5" s="7"/>
      <c r="D5" s="6"/>
      <c r="E5" s="6"/>
      <c r="F5" s="7"/>
      <c r="G5" s="8"/>
      <c r="H5" s="6"/>
      <c r="I5" s="6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6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 x14ac:dyDescent="0.25">
      <c r="A7" s="29" t="s">
        <v>0</v>
      </c>
      <c r="B7" s="29" t="s">
        <v>1</v>
      </c>
      <c r="C7" s="29" t="s">
        <v>2</v>
      </c>
      <c r="D7" s="31" t="s">
        <v>3</v>
      </c>
      <c r="E7" s="32"/>
      <c r="F7" s="33"/>
      <c r="G7" s="37" t="s">
        <v>4</v>
      </c>
      <c r="H7" s="32"/>
      <c r="I7" s="32"/>
      <c r="J7" s="32"/>
      <c r="K7" s="32"/>
      <c r="L7" s="3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0.5" customHeight="1" x14ac:dyDescent="0.25">
      <c r="A8" s="30"/>
      <c r="B8" s="30"/>
      <c r="C8" s="30"/>
      <c r="D8" s="34"/>
      <c r="E8" s="35"/>
      <c r="F8" s="36"/>
      <c r="G8" s="38" t="s">
        <v>5</v>
      </c>
      <c r="H8" s="39"/>
      <c r="I8" s="38" t="s">
        <v>6</v>
      </c>
      <c r="J8" s="39"/>
      <c r="K8" s="40" t="s">
        <v>7</v>
      </c>
      <c r="L8" s="3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25">
      <c r="A9" s="30"/>
      <c r="B9" s="30"/>
      <c r="C9" s="30"/>
      <c r="D9" s="9" t="s">
        <v>5</v>
      </c>
      <c r="E9" s="9" t="s">
        <v>6</v>
      </c>
      <c r="F9" s="9" t="s">
        <v>7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10" t="s">
        <v>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6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2"/>
      <c r="N10" s="1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 x14ac:dyDescent="0.25">
      <c r="A11" s="14">
        <v>1</v>
      </c>
      <c r="B11" s="15" t="str">
        <f>'[2]61'!B12</f>
        <v>Bangkinang Kota</v>
      </c>
      <c r="C11" s="15" t="str">
        <f>'[2]61'!C12</f>
        <v>Bangkinang</v>
      </c>
      <c r="D11" s="16">
        <v>3274</v>
      </c>
      <c r="E11" s="16">
        <v>3323</v>
      </c>
      <c r="F11" s="17">
        <f t="shared" ref="F11:F42" si="0">SUM(D11:E11)</f>
        <v>6597</v>
      </c>
      <c r="G11" s="16">
        <v>1884</v>
      </c>
      <c r="H11" s="18">
        <f t="shared" ref="H11:H42" si="1">G11/D11*100</f>
        <v>57.544288332315205</v>
      </c>
      <c r="I11" s="16">
        <v>2935</v>
      </c>
      <c r="J11" s="18">
        <f t="shared" ref="J11:J42" si="2">I11/E11*100</f>
        <v>88.323803791754443</v>
      </c>
      <c r="K11" s="17">
        <f t="shared" ref="K11:K41" si="3">SUM(G11,I11)</f>
        <v>4819</v>
      </c>
      <c r="L11" s="18">
        <f t="shared" ref="L11:L42" si="4">K11/F11*100</f>
        <v>73.048355313021077</v>
      </c>
      <c r="M11" s="4"/>
      <c r="N11" s="1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x14ac:dyDescent="0.25">
      <c r="A12" s="14">
        <v>2</v>
      </c>
      <c r="B12" s="15" t="str">
        <f>'[2]61'!B13</f>
        <v>Kampar</v>
      </c>
      <c r="C12" s="15" t="str">
        <f>'[2]61'!C13</f>
        <v>Air Tiris</v>
      </c>
      <c r="D12" s="16">
        <v>4282</v>
      </c>
      <c r="E12" s="16">
        <v>4413</v>
      </c>
      <c r="F12" s="17">
        <f t="shared" si="0"/>
        <v>8695</v>
      </c>
      <c r="G12" s="16">
        <v>4320</v>
      </c>
      <c r="H12" s="18">
        <f t="shared" si="1"/>
        <v>100.88743577767399</v>
      </c>
      <c r="I12" s="16">
        <v>4380</v>
      </c>
      <c r="J12" s="18">
        <f t="shared" si="2"/>
        <v>99.25220938137322</v>
      </c>
      <c r="K12" s="17">
        <f t="shared" si="3"/>
        <v>8700</v>
      </c>
      <c r="L12" s="18">
        <f t="shared" si="4"/>
        <v>100.05750431282345</v>
      </c>
      <c r="M12" s="4"/>
      <c r="N12" s="1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25">
      <c r="A13" s="14">
        <v>3</v>
      </c>
      <c r="B13" s="15" t="str">
        <f>'[2]61'!B14</f>
        <v>Tambang</v>
      </c>
      <c r="C13" s="15" t="str">
        <f>'[2]61'!C14</f>
        <v>Tambang</v>
      </c>
      <c r="D13" s="16">
        <v>7639</v>
      </c>
      <c r="E13" s="16">
        <v>7710</v>
      </c>
      <c r="F13" s="17">
        <f t="shared" si="0"/>
        <v>15349</v>
      </c>
      <c r="G13" s="16">
        <v>5202</v>
      </c>
      <c r="H13" s="18">
        <f t="shared" si="1"/>
        <v>68.097918575729807</v>
      </c>
      <c r="I13" s="16">
        <v>6855</v>
      </c>
      <c r="J13" s="18">
        <f t="shared" si="2"/>
        <v>88.910505836575865</v>
      </c>
      <c r="K13" s="17">
        <f t="shared" si="3"/>
        <v>12057</v>
      </c>
      <c r="L13" s="18">
        <f t="shared" si="4"/>
        <v>78.552348687210895</v>
      </c>
      <c r="M13" s="4"/>
      <c r="N13" s="1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25">
      <c r="A14" s="14">
        <v>4</v>
      </c>
      <c r="B14" s="15" t="str">
        <f>'[2]61'!B15</f>
        <v>XIII Koto Kampar</v>
      </c>
      <c r="C14" s="15" t="str">
        <f>'[2]61'!C15</f>
        <v>Batu Bersurat</v>
      </c>
      <c r="D14" s="16">
        <v>699</v>
      </c>
      <c r="E14" s="16">
        <v>686</v>
      </c>
      <c r="F14" s="17">
        <f t="shared" si="0"/>
        <v>1385</v>
      </c>
      <c r="G14" s="16">
        <v>280</v>
      </c>
      <c r="H14" s="18">
        <f t="shared" si="1"/>
        <v>40.057224606580832</v>
      </c>
      <c r="I14" s="16">
        <v>211</v>
      </c>
      <c r="J14" s="18">
        <f t="shared" si="2"/>
        <v>30.758017492711371</v>
      </c>
      <c r="K14" s="17">
        <f t="shared" si="3"/>
        <v>491</v>
      </c>
      <c r="L14" s="18">
        <f t="shared" si="4"/>
        <v>35.451263537906136</v>
      </c>
      <c r="M14" s="4"/>
      <c r="N14" s="1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 x14ac:dyDescent="0.25">
      <c r="A15" s="14"/>
      <c r="B15" s="15" t="str">
        <f>'[2]61'!B16</f>
        <v>XIII Koto Kampar</v>
      </c>
      <c r="C15" s="15" t="str">
        <f>'[2]61'!C16</f>
        <v>Gunung Bungsu</v>
      </c>
      <c r="D15" s="16">
        <v>631</v>
      </c>
      <c r="E15" s="16">
        <v>644</v>
      </c>
      <c r="F15" s="17">
        <f t="shared" si="0"/>
        <v>1275</v>
      </c>
      <c r="G15" s="16">
        <v>179</v>
      </c>
      <c r="H15" s="18">
        <f t="shared" si="1"/>
        <v>28.367670364500793</v>
      </c>
      <c r="I15" s="16">
        <v>223</v>
      </c>
      <c r="J15" s="18">
        <f t="shared" si="2"/>
        <v>34.627329192546583</v>
      </c>
      <c r="K15" s="17">
        <f t="shared" si="3"/>
        <v>402</v>
      </c>
      <c r="L15" s="18">
        <f t="shared" si="4"/>
        <v>31.529411764705884</v>
      </c>
      <c r="M15" s="4"/>
      <c r="N15" s="1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 x14ac:dyDescent="0.25">
      <c r="A16" s="14"/>
      <c r="B16" s="15" t="str">
        <f>'[2]61'!B17</f>
        <v>XIII Koto Kampar</v>
      </c>
      <c r="C16" s="15" t="str">
        <f>'[2]61'!C17</f>
        <v>Pulau Gadang</v>
      </c>
      <c r="D16" s="16">
        <v>693</v>
      </c>
      <c r="E16" s="16">
        <v>685</v>
      </c>
      <c r="F16" s="17">
        <f t="shared" si="0"/>
        <v>1378</v>
      </c>
      <c r="G16" s="16">
        <v>681</v>
      </c>
      <c r="H16" s="18">
        <f t="shared" si="1"/>
        <v>98.268398268398272</v>
      </c>
      <c r="I16" s="16">
        <v>635</v>
      </c>
      <c r="J16" s="18">
        <f t="shared" si="2"/>
        <v>92.700729927007302</v>
      </c>
      <c r="K16" s="17">
        <f t="shared" si="3"/>
        <v>1316</v>
      </c>
      <c r="L16" s="18">
        <f t="shared" si="4"/>
        <v>95.500725689404931</v>
      </c>
      <c r="M16" s="4"/>
      <c r="N16" s="1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 x14ac:dyDescent="0.25">
      <c r="A17" s="14">
        <v>5</v>
      </c>
      <c r="B17" s="15" t="str">
        <f>'[2]61'!B18</f>
        <v>Kuok</v>
      </c>
      <c r="C17" s="15" t="str">
        <f>'[2]61'!C18</f>
        <v>Kuok</v>
      </c>
      <c r="D17" s="16">
        <v>2262</v>
      </c>
      <c r="E17" s="16">
        <v>2177</v>
      </c>
      <c r="F17" s="17">
        <f t="shared" si="0"/>
        <v>4439</v>
      </c>
      <c r="G17" s="16">
        <v>1977</v>
      </c>
      <c r="H17" s="18">
        <f t="shared" si="1"/>
        <v>87.400530503978786</v>
      </c>
      <c r="I17" s="16">
        <v>2344</v>
      </c>
      <c r="J17" s="18">
        <f t="shared" si="2"/>
        <v>107.6711070280202</v>
      </c>
      <c r="K17" s="17">
        <f t="shared" si="3"/>
        <v>4321</v>
      </c>
      <c r="L17" s="18">
        <f t="shared" si="4"/>
        <v>97.341743635954046</v>
      </c>
      <c r="M17" s="4"/>
      <c r="N17" s="1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25">
      <c r="A18" s="14">
        <v>6</v>
      </c>
      <c r="B18" s="15" t="str">
        <f>'[2]61'!B19</f>
        <v>Siak Hulu</v>
      </c>
      <c r="C18" s="15" t="str">
        <f>'[2]61'!C19</f>
        <v>Pandau Jaya</v>
      </c>
      <c r="D18" s="16">
        <v>4507</v>
      </c>
      <c r="E18" s="16">
        <v>4567</v>
      </c>
      <c r="F18" s="17">
        <f t="shared" si="0"/>
        <v>9074</v>
      </c>
      <c r="G18" s="16">
        <v>2742</v>
      </c>
      <c r="H18" s="18">
        <f t="shared" si="1"/>
        <v>60.838695362769023</v>
      </c>
      <c r="I18" s="16">
        <v>3113</v>
      </c>
      <c r="J18" s="18">
        <f t="shared" si="2"/>
        <v>68.162907816947666</v>
      </c>
      <c r="K18" s="17">
        <f t="shared" si="3"/>
        <v>5855</v>
      </c>
      <c r="L18" s="18">
        <f t="shared" si="4"/>
        <v>64.525016530747195</v>
      </c>
      <c r="M18" s="4"/>
      <c r="N18" s="1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 x14ac:dyDescent="0.25">
      <c r="A19" s="14"/>
      <c r="B19" s="15" t="str">
        <f>'[2]61'!B20</f>
        <v>Siak Hulu</v>
      </c>
      <c r="C19" s="15" t="str">
        <f>'[2]61'!C20</f>
        <v>Kubang Jaya</v>
      </c>
      <c r="D19" s="16">
        <v>4302</v>
      </c>
      <c r="E19" s="16">
        <v>4012</v>
      </c>
      <c r="F19" s="17">
        <f t="shared" si="0"/>
        <v>8314</v>
      </c>
      <c r="G19" s="16">
        <v>5397</v>
      </c>
      <c r="H19" s="18">
        <f t="shared" si="1"/>
        <v>125.45327754532775</v>
      </c>
      <c r="I19" s="16">
        <v>4989</v>
      </c>
      <c r="J19" s="18">
        <f t="shared" si="2"/>
        <v>124.35194416749751</v>
      </c>
      <c r="K19" s="17">
        <f t="shared" si="3"/>
        <v>10386</v>
      </c>
      <c r="L19" s="18">
        <f t="shared" si="4"/>
        <v>124.92181861919653</v>
      </c>
      <c r="M19" s="4"/>
      <c r="N19" s="1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25">
      <c r="A20" s="14"/>
      <c r="B20" s="15" t="str">
        <f>'[2]61'!B21</f>
        <v>Siak Hulu</v>
      </c>
      <c r="C20" s="15" t="str">
        <f>'[2]61'!C21</f>
        <v>Pangkalan Baru</v>
      </c>
      <c r="D20" s="16">
        <v>1689</v>
      </c>
      <c r="E20" s="16">
        <v>1652</v>
      </c>
      <c r="F20" s="17">
        <f t="shared" si="0"/>
        <v>3341</v>
      </c>
      <c r="G20" s="16">
        <v>1323</v>
      </c>
      <c r="H20" s="18">
        <f t="shared" si="1"/>
        <v>78.330373001776195</v>
      </c>
      <c r="I20" s="16">
        <v>2018</v>
      </c>
      <c r="J20" s="18">
        <f t="shared" si="2"/>
        <v>122.15496368038741</v>
      </c>
      <c r="K20" s="17">
        <f t="shared" si="3"/>
        <v>3341</v>
      </c>
      <c r="L20" s="18">
        <f t="shared" si="4"/>
        <v>100</v>
      </c>
      <c r="M20" s="4"/>
      <c r="N20" s="1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25">
      <c r="A21" s="14">
        <v>7</v>
      </c>
      <c r="B21" s="15" t="str">
        <f>'[2]61'!B22</f>
        <v>Kampar Kiri</v>
      </c>
      <c r="C21" s="15" t="str">
        <f>'[2]61'!C22</f>
        <v>Lipat Kain</v>
      </c>
      <c r="D21" s="16">
        <v>2943</v>
      </c>
      <c r="E21" s="16">
        <v>2811</v>
      </c>
      <c r="F21" s="17">
        <f t="shared" si="0"/>
        <v>5754</v>
      </c>
      <c r="G21" s="16">
        <v>410</v>
      </c>
      <c r="H21" s="18">
        <f t="shared" si="1"/>
        <v>13.931362555215765</v>
      </c>
      <c r="I21" s="16">
        <v>619</v>
      </c>
      <c r="J21" s="18">
        <f t="shared" si="2"/>
        <v>22.02063322660975</v>
      </c>
      <c r="K21" s="17">
        <f t="shared" si="3"/>
        <v>1029</v>
      </c>
      <c r="L21" s="18">
        <f t="shared" si="4"/>
        <v>17.883211678832119</v>
      </c>
      <c r="M21" s="4"/>
      <c r="N21" s="1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 x14ac:dyDescent="0.25">
      <c r="A22" s="14">
        <v>8</v>
      </c>
      <c r="B22" s="15" t="str">
        <f>'[2]61'!B23</f>
        <v>Kampar Kiri Hilir</v>
      </c>
      <c r="C22" s="15" t="str">
        <f>'[2]61'!C23</f>
        <v>Sungai Pagar</v>
      </c>
      <c r="D22" s="16">
        <v>1313</v>
      </c>
      <c r="E22" s="16">
        <v>1200</v>
      </c>
      <c r="F22" s="17">
        <f t="shared" si="0"/>
        <v>2513</v>
      </c>
      <c r="G22" s="16">
        <v>869</v>
      </c>
      <c r="H22" s="18">
        <f t="shared" si="1"/>
        <v>66.184310738766186</v>
      </c>
      <c r="I22" s="16">
        <v>967</v>
      </c>
      <c r="J22" s="18">
        <f t="shared" si="2"/>
        <v>80.583333333333329</v>
      </c>
      <c r="K22" s="17">
        <f t="shared" si="3"/>
        <v>1836</v>
      </c>
      <c r="L22" s="18">
        <f t="shared" si="4"/>
        <v>73.060087544767214</v>
      </c>
      <c r="M22" s="4"/>
      <c r="N22" s="1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25">
      <c r="A23" s="14">
        <v>9</v>
      </c>
      <c r="B23" s="15" t="str">
        <f>'[2]61'!B24</f>
        <v>Kampar Kiri Hulu</v>
      </c>
      <c r="C23" s="15" t="str">
        <f>'[2]61'!C24</f>
        <v>Gema</v>
      </c>
      <c r="D23" s="16">
        <v>671</v>
      </c>
      <c r="E23" s="16">
        <v>649</v>
      </c>
      <c r="F23" s="17">
        <f t="shared" si="0"/>
        <v>1320</v>
      </c>
      <c r="G23" s="16">
        <v>175</v>
      </c>
      <c r="H23" s="18">
        <f t="shared" si="1"/>
        <v>26.08047690014903</v>
      </c>
      <c r="I23" s="16">
        <v>275</v>
      </c>
      <c r="J23" s="18">
        <f t="shared" si="2"/>
        <v>42.372881355932201</v>
      </c>
      <c r="K23" s="17">
        <f t="shared" si="3"/>
        <v>450</v>
      </c>
      <c r="L23" s="18">
        <f t="shared" si="4"/>
        <v>34.090909090909086</v>
      </c>
      <c r="M23" s="4"/>
      <c r="N23" s="1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 x14ac:dyDescent="0.25">
      <c r="A24" s="14"/>
      <c r="B24" s="15" t="str">
        <f>'[2]61'!B25</f>
        <v>Kampar Kiri Hulu</v>
      </c>
      <c r="C24" s="15" t="str">
        <f>'[2]61'!C25</f>
        <v>Batu Sasak</v>
      </c>
      <c r="D24" s="16">
        <v>301</v>
      </c>
      <c r="E24" s="16">
        <v>280</v>
      </c>
      <c r="F24" s="17">
        <f t="shared" si="0"/>
        <v>581</v>
      </c>
      <c r="G24" s="16">
        <v>199</v>
      </c>
      <c r="H24" s="18">
        <f t="shared" si="1"/>
        <v>66.112956810631232</v>
      </c>
      <c r="I24" s="16">
        <v>353</v>
      </c>
      <c r="J24" s="18">
        <f t="shared" si="2"/>
        <v>126.07142857142857</v>
      </c>
      <c r="K24" s="17">
        <f t="shared" si="3"/>
        <v>552</v>
      </c>
      <c r="L24" s="18">
        <f t="shared" si="4"/>
        <v>95.00860585197934</v>
      </c>
      <c r="M24" s="4"/>
      <c r="N24" s="1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25">
      <c r="A25" s="14">
        <v>10</v>
      </c>
      <c r="B25" s="15" t="str">
        <f>'[2]61'!B26</f>
        <v>Tapung</v>
      </c>
      <c r="C25" s="15" t="str">
        <f>'[2]61'!C26</f>
        <v>Petapahan</v>
      </c>
      <c r="D25" s="16">
        <v>1994</v>
      </c>
      <c r="E25" s="16">
        <v>1941</v>
      </c>
      <c r="F25" s="17">
        <f t="shared" si="0"/>
        <v>3935</v>
      </c>
      <c r="G25" s="16">
        <v>1525</v>
      </c>
      <c r="H25" s="18">
        <f t="shared" si="1"/>
        <v>76.479438314944844</v>
      </c>
      <c r="I25" s="16">
        <v>1867</v>
      </c>
      <c r="J25" s="18">
        <f t="shared" si="2"/>
        <v>96.187532199896964</v>
      </c>
      <c r="K25" s="17">
        <f t="shared" si="3"/>
        <v>3392</v>
      </c>
      <c r="L25" s="18">
        <f t="shared" si="4"/>
        <v>86.200762388818291</v>
      </c>
      <c r="M25" s="4"/>
      <c r="N25" s="1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25">
      <c r="A26" s="14"/>
      <c r="B26" s="15" t="str">
        <f>'[2]61'!B27</f>
        <v>Tapung</v>
      </c>
      <c r="C26" s="15" t="str">
        <f>'[2]61'!C27</f>
        <v>Pantai Cermin</v>
      </c>
      <c r="D26" s="16">
        <v>3748</v>
      </c>
      <c r="E26" s="16">
        <v>3530</v>
      </c>
      <c r="F26" s="17">
        <f t="shared" si="0"/>
        <v>7278</v>
      </c>
      <c r="G26" s="16">
        <v>4026</v>
      </c>
      <c r="H26" s="18">
        <f t="shared" si="1"/>
        <v>107.41728922091782</v>
      </c>
      <c r="I26" s="16">
        <v>3645</v>
      </c>
      <c r="J26" s="18">
        <f t="shared" si="2"/>
        <v>103.25779036827197</v>
      </c>
      <c r="K26" s="17">
        <f t="shared" si="3"/>
        <v>7671</v>
      </c>
      <c r="L26" s="18">
        <f t="shared" si="4"/>
        <v>105.39983511953834</v>
      </c>
      <c r="M26" s="4"/>
      <c r="N26" s="1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25">
      <c r="A27" s="14"/>
      <c r="B27" s="15" t="str">
        <f>'[2]61'!B28</f>
        <v>Tapung</v>
      </c>
      <c r="C27" s="15" t="str">
        <f>'[2]61'!C28</f>
        <v>Tapung</v>
      </c>
      <c r="D27" s="16">
        <v>3599</v>
      </c>
      <c r="E27" s="16">
        <v>3429</v>
      </c>
      <c r="F27" s="17">
        <f t="shared" si="0"/>
        <v>7028</v>
      </c>
      <c r="G27" s="16">
        <v>3439</v>
      </c>
      <c r="H27" s="18">
        <f t="shared" si="1"/>
        <v>95.554320644623502</v>
      </c>
      <c r="I27" s="16">
        <v>3598</v>
      </c>
      <c r="J27" s="18">
        <f t="shared" si="2"/>
        <v>104.92855059784193</v>
      </c>
      <c r="K27" s="17">
        <f t="shared" si="3"/>
        <v>7037</v>
      </c>
      <c r="L27" s="18">
        <f t="shared" si="4"/>
        <v>100.12805919180421</v>
      </c>
      <c r="M27" s="4"/>
      <c r="N27" s="1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 x14ac:dyDescent="0.25">
      <c r="A28" s="14">
        <v>11</v>
      </c>
      <c r="B28" s="15" t="str">
        <f>'[2]61'!B29</f>
        <v>Tapung Hilir</v>
      </c>
      <c r="C28" s="15" t="str">
        <f>'[2]61'!C29</f>
        <v>Kota Garo</v>
      </c>
      <c r="D28" s="16">
        <v>2357</v>
      </c>
      <c r="E28" s="16">
        <v>2375</v>
      </c>
      <c r="F28" s="17">
        <f t="shared" si="0"/>
        <v>4732</v>
      </c>
      <c r="G28" s="16">
        <v>801</v>
      </c>
      <c r="H28" s="18">
        <f t="shared" si="1"/>
        <v>33.983877810776406</v>
      </c>
      <c r="I28" s="16">
        <v>1600</v>
      </c>
      <c r="J28" s="18">
        <f t="shared" si="2"/>
        <v>67.368421052631575</v>
      </c>
      <c r="K28" s="17">
        <f t="shared" si="3"/>
        <v>2401</v>
      </c>
      <c r="L28" s="18">
        <f t="shared" si="4"/>
        <v>50.739644970414197</v>
      </c>
      <c r="M28" s="4"/>
      <c r="N28" s="1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 x14ac:dyDescent="0.25">
      <c r="A29" s="14"/>
      <c r="B29" s="15" t="str">
        <f>'[2]61'!B30</f>
        <v>Tapung Hilir</v>
      </c>
      <c r="C29" s="15" t="str">
        <f>'[2]61'!C30</f>
        <v>Tanah Tinggi</v>
      </c>
      <c r="D29" s="16">
        <v>2333</v>
      </c>
      <c r="E29" s="16">
        <v>2271</v>
      </c>
      <c r="F29" s="17">
        <f t="shared" si="0"/>
        <v>4604</v>
      </c>
      <c r="G29" s="16">
        <v>60</v>
      </c>
      <c r="H29" s="18">
        <f t="shared" si="1"/>
        <v>2.5717959708529787</v>
      </c>
      <c r="I29" s="16">
        <v>4340</v>
      </c>
      <c r="J29" s="18">
        <f t="shared" si="2"/>
        <v>191.10523998238662</v>
      </c>
      <c r="K29" s="17">
        <f t="shared" si="3"/>
        <v>4400</v>
      </c>
      <c r="L29" s="18">
        <f t="shared" si="4"/>
        <v>95.56907037358819</v>
      </c>
      <c r="M29" s="4"/>
      <c r="N29" s="1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 x14ac:dyDescent="0.25">
      <c r="A30" s="14">
        <v>12</v>
      </c>
      <c r="B30" s="15" t="str">
        <f>'[2]61'!B31</f>
        <v>Tapung Hulu</v>
      </c>
      <c r="C30" s="15" t="str">
        <f>'[2]61'!C31</f>
        <v>Suka Ramai</v>
      </c>
      <c r="D30" s="16">
        <v>3853</v>
      </c>
      <c r="E30" s="16">
        <v>3669</v>
      </c>
      <c r="F30" s="17">
        <f t="shared" si="0"/>
        <v>7522</v>
      </c>
      <c r="G30" s="16">
        <v>5545</v>
      </c>
      <c r="H30" s="18">
        <f t="shared" si="1"/>
        <v>143.91383337658968</v>
      </c>
      <c r="I30" s="16">
        <v>496</v>
      </c>
      <c r="J30" s="18">
        <f t="shared" si="2"/>
        <v>13.51866993731262</v>
      </c>
      <c r="K30" s="17">
        <f t="shared" si="3"/>
        <v>6041</v>
      </c>
      <c r="L30" s="18">
        <f t="shared" si="4"/>
        <v>80.311087476734912</v>
      </c>
      <c r="M30" s="4"/>
      <c r="N30" s="1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 x14ac:dyDescent="0.25">
      <c r="A31" s="14"/>
      <c r="B31" s="15" t="str">
        <f>'[2]61'!B32</f>
        <v>Tapung Hulu</v>
      </c>
      <c r="C31" s="15" t="str">
        <f>'[2]61'!C32</f>
        <v>Sinama Nenek</v>
      </c>
      <c r="D31" s="16">
        <v>3383</v>
      </c>
      <c r="E31" s="16">
        <v>3315</v>
      </c>
      <c r="F31" s="17">
        <f t="shared" si="0"/>
        <v>6698</v>
      </c>
      <c r="G31" s="16">
        <v>1999</v>
      </c>
      <c r="H31" s="18">
        <f t="shared" si="1"/>
        <v>59.089565474430984</v>
      </c>
      <c r="I31" s="16">
        <v>2891</v>
      </c>
      <c r="J31" s="18">
        <f t="shared" si="2"/>
        <v>87.209653092006036</v>
      </c>
      <c r="K31" s="17">
        <f t="shared" si="3"/>
        <v>4890</v>
      </c>
      <c r="L31" s="18">
        <f t="shared" si="4"/>
        <v>73.006867721707962</v>
      </c>
      <c r="M31" s="4"/>
      <c r="N31" s="1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 x14ac:dyDescent="0.25">
      <c r="A32" s="14">
        <v>13</v>
      </c>
      <c r="B32" s="15" t="str">
        <f>'[2]61'!B33</f>
        <v>Salo</v>
      </c>
      <c r="C32" s="15" t="str">
        <f>'[2]61'!C33</f>
        <v>Salo</v>
      </c>
      <c r="D32" s="16">
        <v>2277</v>
      </c>
      <c r="E32" s="16">
        <v>2235</v>
      </c>
      <c r="F32" s="17">
        <f t="shared" si="0"/>
        <v>4512</v>
      </c>
      <c r="G32" s="16">
        <v>2632</v>
      </c>
      <c r="H32" s="18">
        <f t="shared" si="1"/>
        <v>115.59068950373299</v>
      </c>
      <c r="I32" s="16">
        <v>2946</v>
      </c>
      <c r="J32" s="18">
        <f t="shared" si="2"/>
        <v>131.81208053691276</v>
      </c>
      <c r="K32" s="17">
        <f t="shared" si="3"/>
        <v>5578</v>
      </c>
      <c r="L32" s="18">
        <f t="shared" si="4"/>
        <v>123.62588652482269</v>
      </c>
      <c r="M32" s="4"/>
      <c r="N32" s="1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25">
      <c r="A33" s="14">
        <v>14</v>
      </c>
      <c r="B33" s="15" t="str">
        <f>'[2]61'!B34</f>
        <v>Rumbio Jaya</v>
      </c>
      <c r="C33" s="15" t="str">
        <f>'[2]61'!C34</f>
        <v>Rumbio</v>
      </c>
      <c r="D33" s="16">
        <v>1696</v>
      </c>
      <c r="E33" s="16">
        <v>1607</v>
      </c>
      <c r="F33" s="17">
        <f t="shared" si="0"/>
        <v>3303</v>
      </c>
      <c r="G33" s="16">
        <v>678</v>
      </c>
      <c r="H33" s="18">
        <f t="shared" si="1"/>
        <v>39.976415094339622</v>
      </c>
      <c r="I33" s="16">
        <v>924</v>
      </c>
      <c r="J33" s="18">
        <f t="shared" si="2"/>
        <v>57.498444306160543</v>
      </c>
      <c r="K33" s="17">
        <f t="shared" si="3"/>
        <v>1602</v>
      </c>
      <c r="L33" s="18">
        <f t="shared" si="4"/>
        <v>48.501362397820166</v>
      </c>
      <c r="M33" s="4"/>
      <c r="N33" s="1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 x14ac:dyDescent="0.25">
      <c r="A34" s="14">
        <v>15</v>
      </c>
      <c r="B34" s="15" t="str">
        <f>'[2]61'!B35</f>
        <v>Bangkinang</v>
      </c>
      <c r="C34" s="15" t="str">
        <f>'[2]61'!C35</f>
        <v>Laboy Jaya</v>
      </c>
      <c r="D34" s="16">
        <v>2811</v>
      </c>
      <c r="E34" s="16">
        <v>2712</v>
      </c>
      <c r="F34" s="17">
        <f t="shared" si="0"/>
        <v>5523</v>
      </c>
      <c r="G34" s="16">
        <v>1926</v>
      </c>
      <c r="H34" s="18">
        <f t="shared" si="1"/>
        <v>68.516542155816438</v>
      </c>
      <c r="I34" s="16">
        <v>3640</v>
      </c>
      <c r="J34" s="18">
        <f t="shared" si="2"/>
        <v>134.21828908554571</v>
      </c>
      <c r="K34" s="17">
        <f t="shared" si="3"/>
        <v>5566</v>
      </c>
      <c r="L34" s="18">
        <f t="shared" si="4"/>
        <v>100.77856237552054</v>
      </c>
      <c r="M34" s="4"/>
      <c r="N34" s="1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 x14ac:dyDescent="0.25">
      <c r="A35" s="14">
        <v>16</v>
      </c>
      <c r="B35" s="15" t="str">
        <f>'[2]61'!B36</f>
        <v>Perhentian Raja</v>
      </c>
      <c r="C35" s="15" t="str">
        <f>'[2]61'!C36</f>
        <v>Pantai Raja</v>
      </c>
      <c r="D35" s="16">
        <v>1639</v>
      </c>
      <c r="E35" s="16">
        <v>1569</v>
      </c>
      <c r="F35" s="17">
        <f t="shared" si="0"/>
        <v>3208</v>
      </c>
      <c r="G35" s="16">
        <v>910</v>
      </c>
      <c r="H35" s="18">
        <f t="shared" si="1"/>
        <v>55.521659548505184</v>
      </c>
      <c r="I35" s="16">
        <v>1047</v>
      </c>
      <c r="J35" s="18">
        <f t="shared" si="2"/>
        <v>66.730401529636708</v>
      </c>
      <c r="K35" s="17">
        <f t="shared" si="3"/>
        <v>1957</v>
      </c>
      <c r="L35" s="18">
        <f t="shared" si="4"/>
        <v>61.003740648379058</v>
      </c>
      <c r="M35" s="4"/>
      <c r="N35" s="1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 x14ac:dyDescent="0.25">
      <c r="A36" s="14">
        <v>17</v>
      </c>
      <c r="B36" s="15" t="str">
        <f>'[2]61'!B37</f>
        <v>Kampa</v>
      </c>
      <c r="C36" s="15" t="str">
        <f>'[2]61'!C37</f>
        <v>Kampa</v>
      </c>
      <c r="D36" s="16">
        <v>1951</v>
      </c>
      <c r="E36" s="16">
        <v>2019</v>
      </c>
      <c r="F36" s="17">
        <f t="shared" si="0"/>
        <v>3970</v>
      </c>
      <c r="G36" s="16">
        <v>2050</v>
      </c>
      <c r="H36" s="18">
        <f t="shared" si="1"/>
        <v>105.07432086109687</v>
      </c>
      <c r="I36" s="16">
        <v>2634</v>
      </c>
      <c r="J36" s="18">
        <f t="shared" si="2"/>
        <v>130.46062407132243</v>
      </c>
      <c r="K36" s="17">
        <f t="shared" si="3"/>
        <v>4684</v>
      </c>
      <c r="L36" s="18">
        <f t="shared" si="4"/>
        <v>117.98488664987406</v>
      </c>
      <c r="M36" s="4"/>
      <c r="N36" s="1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 x14ac:dyDescent="0.25">
      <c r="A37" s="14">
        <v>18</v>
      </c>
      <c r="B37" s="15" t="str">
        <f>'[2]61'!B38</f>
        <v>Kampar Utara</v>
      </c>
      <c r="C37" s="15" t="str">
        <f>'[2]61'!C38</f>
        <v>Sawah</v>
      </c>
      <c r="D37" s="16">
        <v>1459</v>
      </c>
      <c r="E37" s="16">
        <v>1416</v>
      </c>
      <c r="F37" s="17">
        <f t="shared" si="0"/>
        <v>2875</v>
      </c>
      <c r="G37" s="16">
        <v>618</v>
      </c>
      <c r="H37" s="18">
        <f t="shared" si="1"/>
        <v>42.357779300891018</v>
      </c>
      <c r="I37" s="16">
        <v>1675</v>
      </c>
      <c r="J37" s="18">
        <f t="shared" si="2"/>
        <v>118.2909604519774</v>
      </c>
      <c r="K37" s="17">
        <f t="shared" si="3"/>
        <v>2293</v>
      </c>
      <c r="L37" s="18">
        <f t="shared" si="4"/>
        <v>79.756521739130434</v>
      </c>
      <c r="M37" s="4"/>
      <c r="N37" s="1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 x14ac:dyDescent="0.25">
      <c r="A38" s="14">
        <v>19</v>
      </c>
      <c r="B38" s="15" t="str">
        <f>'[2]61'!B39</f>
        <v>Kampar Kiri Tengah</v>
      </c>
      <c r="C38" s="15" t="str">
        <f>'[2]61'!C39</f>
        <v>Simalinyang</v>
      </c>
      <c r="D38" s="16">
        <v>2633</v>
      </c>
      <c r="E38" s="16">
        <v>2452</v>
      </c>
      <c r="F38" s="17">
        <f t="shared" si="0"/>
        <v>5085</v>
      </c>
      <c r="G38" s="16">
        <v>1401</v>
      </c>
      <c r="H38" s="18">
        <f t="shared" si="1"/>
        <v>53.209266995822254</v>
      </c>
      <c r="I38" s="16">
        <v>1987</v>
      </c>
      <c r="J38" s="18">
        <f t="shared" si="2"/>
        <v>81.035889070146823</v>
      </c>
      <c r="K38" s="17">
        <f t="shared" si="3"/>
        <v>3388</v>
      </c>
      <c r="L38" s="18">
        <f t="shared" si="4"/>
        <v>66.627335299901674</v>
      </c>
      <c r="M38" s="4"/>
      <c r="N38" s="1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 x14ac:dyDescent="0.25">
      <c r="A39" s="14">
        <v>20</v>
      </c>
      <c r="B39" s="15" t="str">
        <f>'[2]61'!B40</f>
        <v>Gunung Sahilan</v>
      </c>
      <c r="C39" s="15" t="str">
        <f>'[2]61'!C40</f>
        <v>Gunung Sahilan</v>
      </c>
      <c r="D39" s="16">
        <v>818</v>
      </c>
      <c r="E39" s="16">
        <v>779</v>
      </c>
      <c r="F39" s="17">
        <f t="shared" si="0"/>
        <v>1597</v>
      </c>
      <c r="G39" s="16">
        <v>515</v>
      </c>
      <c r="H39" s="18">
        <f t="shared" si="1"/>
        <v>62.95843520782396</v>
      </c>
      <c r="I39" s="16">
        <v>576</v>
      </c>
      <c r="J39" s="18">
        <f t="shared" si="2"/>
        <v>73.940949935815155</v>
      </c>
      <c r="K39" s="17">
        <f t="shared" si="3"/>
        <v>1091</v>
      </c>
      <c r="L39" s="18">
        <f t="shared" si="4"/>
        <v>68.315591734502192</v>
      </c>
      <c r="M39" s="4"/>
      <c r="N39" s="1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 x14ac:dyDescent="0.25">
      <c r="A40" s="14"/>
      <c r="B40" s="15" t="str">
        <f>'[2]61'!B41</f>
        <v>Gunung Sahilan</v>
      </c>
      <c r="C40" s="15" t="str">
        <f>'[2]61'!C41</f>
        <v>Gunung Sari</v>
      </c>
      <c r="D40" s="16">
        <v>1090</v>
      </c>
      <c r="E40" s="16">
        <v>1037</v>
      </c>
      <c r="F40" s="17">
        <f t="shared" si="0"/>
        <v>2127</v>
      </c>
      <c r="G40" s="16">
        <v>1462</v>
      </c>
      <c r="H40" s="18">
        <f t="shared" si="1"/>
        <v>134.12844036697246</v>
      </c>
      <c r="I40" s="16">
        <v>1230</v>
      </c>
      <c r="J40" s="18">
        <f t="shared" si="2"/>
        <v>118.61137897782064</v>
      </c>
      <c r="K40" s="17">
        <f t="shared" si="3"/>
        <v>2692</v>
      </c>
      <c r="L40" s="18">
        <f t="shared" si="4"/>
        <v>126.56323460272685</v>
      </c>
      <c r="M40" s="4"/>
      <c r="N40" s="1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 x14ac:dyDescent="0.25">
      <c r="A41" s="14">
        <v>21</v>
      </c>
      <c r="B41" s="15" t="str">
        <f>'[2]61'!B42</f>
        <v>Koto Kampar Hulu</v>
      </c>
      <c r="C41" s="15" t="str">
        <f>'[2]61'!C42</f>
        <v>Sibiruang</v>
      </c>
      <c r="D41" s="16">
        <v>1658</v>
      </c>
      <c r="E41" s="16">
        <v>1614</v>
      </c>
      <c r="F41" s="17">
        <f t="shared" si="0"/>
        <v>3272</v>
      </c>
      <c r="G41" s="16">
        <v>1165</v>
      </c>
      <c r="H41" s="18">
        <f t="shared" si="1"/>
        <v>70.265379975874538</v>
      </c>
      <c r="I41" s="16">
        <v>1735</v>
      </c>
      <c r="J41" s="18">
        <f t="shared" si="2"/>
        <v>107.49690210656753</v>
      </c>
      <c r="K41" s="17">
        <f t="shared" si="3"/>
        <v>2900</v>
      </c>
      <c r="L41" s="18">
        <f t="shared" si="4"/>
        <v>88.630806845965765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 thickBot="1" x14ac:dyDescent="0.3">
      <c r="A42" s="19" t="s">
        <v>10</v>
      </c>
      <c r="B42" s="19"/>
      <c r="C42" s="20"/>
      <c r="D42" s="21">
        <f t="shared" ref="D42:E42" si="5">SUM(D11:D41)</f>
        <v>74505</v>
      </c>
      <c r="E42" s="22">
        <f t="shared" si="5"/>
        <v>72779</v>
      </c>
      <c r="F42" s="22">
        <f t="shared" si="0"/>
        <v>147284</v>
      </c>
      <c r="G42" s="22">
        <f>SUM(G11:G41)</f>
        <v>56390</v>
      </c>
      <c r="H42" s="23">
        <f t="shared" si="1"/>
        <v>75.686195557345144</v>
      </c>
      <c r="I42" s="22">
        <f>SUM(I11:I41)</f>
        <v>66748</v>
      </c>
      <c r="J42" s="23">
        <f t="shared" si="2"/>
        <v>91.713268937468229</v>
      </c>
      <c r="K42" s="22">
        <f>SUM(K11:K41)</f>
        <v>123138</v>
      </c>
      <c r="L42" s="23">
        <f t="shared" si="4"/>
        <v>83.605822764183486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4"/>
      <c r="B43" s="4"/>
      <c r="C43" s="2"/>
      <c r="D43" s="24"/>
      <c r="E43" s="24"/>
      <c r="F43" s="24"/>
      <c r="G43" s="24"/>
      <c r="H43" s="24"/>
      <c r="I43" s="24"/>
      <c r="J43" s="24"/>
      <c r="K43" s="24"/>
      <c r="L43" s="2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25" t="s">
        <v>12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.75" customHeight="1" x14ac:dyDescent="0.2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5.75" customHeight="1" x14ac:dyDescent="0.25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5.75" customHeight="1" x14ac:dyDescent="0.25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15.75" customHeight="1" x14ac:dyDescent="0.25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15.75" customHeight="1" x14ac:dyDescent="0.25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15.75" customHeight="1" x14ac:dyDescent="0.25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</sheetData>
  <mergeCells count="9">
    <mergeCell ref="A3:L3"/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2026-06-18T10:29:02Z</dcterms:created>
  <dcterms:modified xsi:type="dcterms:W3CDTF">2026-06-23T04:22:13Z</dcterms:modified>
</cp:coreProperties>
</file>